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60" windowHeight="7260" activeTab="0"/>
  </bookViews>
  <sheets>
    <sheet name="Results" sheetId="1" r:id="rId1"/>
  </sheets>
  <definedNames>
    <definedName name="_xlnm.Print_Area" localSheetId="0">'Results'!$A$1:$W$25</definedName>
  </definedNames>
  <calcPr fullCalcOnLoad="1"/>
</workbook>
</file>

<file path=xl/sharedStrings.xml><?xml version="1.0" encoding="utf-8"?>
<sst xmlns="http://schemas.openxmlformats.org/spreadsheetml/2006/main" count="80" uniqueCount="42">
  <si>
    <t>HELM</t>
  </si>
  <si>
    <t>Race 1</t>
  </si>
  <si>
    <t>Race 2</t>
  </si>
  <si>
    <t>Race 3</t>
  </si>
  <si>
    <t>Points</t>
  </si>
  <si>
    <t>Final Pos'n</t>
  </si>
  <si>
    <t>Simon Derham</t>
  </si>
  <si>
    <t>Paul Hurn</t>
  </si>
  <si>
    <t>Tim Hore</t>
  </si>
  <si>
    <t>Patch Fillery</t>
  </si>
  <si>
    <t>Martin Vinson</t>
  </si>
  <si>
    <t>Peter Thorning</t>
  </si>
  <si>
    <t>Keith Gannon</t>
  </si>
  <si>
    <t>Derek Goodway</t>
  </si>
  <si>
    <t>Colin Dobner</t>
  </si>
  <si>
    <t>Cara Glover</t>
  </si>
  <si>
    <t>Oliver Halford</t>
  </si>
  <si>
    <t>Clive Friend</t>
  </si>
  <si>
    <t>Ewan Thomson</t>
  </si>
  <si>
    <t>Paul Free</t>
  </si>
  <si>
    <t>Simon Lane</t>
  </si>
  <si>
    <t>Don Archer</t>
  </si>
  <si>
    <t>Peter Fryer</t>
  </si>
  <si>
    <t>Ray Sellings</t>
  </si>
  <si>
    <t>Jayne Pritchard</t>
  </si>
  <si>
    <t>Adam Senior</t>
  </si>
  <si>
    <t>Ellinor Kerr</t>
  </si>
  <si>
    <t>???</t>
  </si>
  <si>
    <t>Boat</t>
  </si>
  <si>
    <t>Steve McGuire</t>
  </si>
  <si>
    <t>Rick Smith</t>
  </si>
  <si>
    <t>Laser</t>
  </si>
  <si>
    <t>Solo</t>
  </si>
  <si>
    <t>RS 200</t>
  </si>
  <si>
    <t>Topper</t>
  </si>
  <si>
    <t>Comet</t>
  </si>
  <si>
    <t>Laser Radial</t>
  </si>
  <si>
    <t>Comet Trio</t>
  </si>
  <si>
    <t>Vago</t>
  </si>
  <si>
    <t>Sail No</t>
  </si>
  <si>
    <t>DNS</t>
  </si>
  <si>
    <t>RTD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</si>
</sst>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" fontId="2" fillId="0" borderId="9" xfId="0" applyNumberFormat="1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13" sqref="Y13"/>
    </sheetView>
  </sheetViews>
  <sheetFormatPr defaultColWidth="9.140625" defaultRowHeight="12.75"/>
  <cols>
    <col min="1" max="1" width="4.00390625" style="15" customWidth="1"/>
    <col min="2" max="2" width="18.57421875" style="0" customWidth="1"/>
    <col min="3" max="3" width="9.57421875" style="0" bestFit="1" customWidth="1"/>
    <col min="4" max="4" width="8.00390625" style="0" customWidth="1"/>
    <col min="5" max="5" width="7.421875" style="13" customWidth="1"/>
    <col min="6" max="6" width="7.7109375" style="11" customWidth="1"/>
    <col min="7" max="7" width="6.421875" style="11" customWidth="1"/>
    <col min="8" max="8" width="0.9921875" style="11" customWidth="1"/>
    <col min="9" max="9" width="5.8515625" style="11" hidden="1" customWidth="1"/>
    <col min="10" max="10" width="0.13671875" style="0" hidden="1" customWidth="1"/>
    <col min="11" max="11" width="1.57421875" style="0" hidden="1" customWidth="1"/>
    <col min="12" max="14" width="3.57421875" style="0" hidden="1" customWidth="1"/>
    <col min="15" max="15" width="1.57421875" style="0" hidden="1" customWidth="1"/>
    <col min="16" max="18" width="5.28125" style="0" hidden="1" customWidth="1"/>
    <col min="19" max="19" width="3.00390625" style="0" hidden="1" customWidth="1"/>
    <col min="20" max="20" width="7.00390625" style="0" customWidth="1"/>
    <col min="21" max="21" width="1.8515625" style="0" hidden="1" customWidth="1"/>
    <col min="22" max="22" width="9.140625" style="0" hidden="1" customWidth="1"/>
    <col min="23" max="23" width="6.7109375" style="0" customWidth="1"/>
  </cols>
  <sheetData>
    <row r="1" spans="1:23" ht="23.25" thickBot="1">
      <c r="A1" s="17"/>
      <c r="B1" s="18" t="s">
        <v>0</v>
      </c>
      <c r="C1" s="19" t="s">
        <v>28</v>
      </c>
      <c r="D1" s="19" t="s">
        <v>39</v>
      </c>
      <c r="E1" s="20" t="s">
        <v>1</v>
      </c>
      <c r="F1" s="19" t="s">
        <v>2</v>
      </c>
      <c r="G1" s="20" t="s">
        <v>3</v>
      </c>
      <c r="H1" s="21"/>
      <c r="I1" s="22"/>
      <c r="J1" s="23"/>
      <c r="K1" s="24"/>
      <c r="L1" s="33">
        <f>MAX(E2:E25)</f>
        <v>19</v>
      </c>
      <c r="M1" s="33">
        <f>MAX(F2:F25)</f>
        <v>17</v>
      </c>
      <c r="N1" s="33">
        <v>13</v>
      </c>
      <c r="O1" s="24"/>
      <c r="P1" s="25"/>
      <c r="Q1" s="25"/>
      <c r="R1" s="25"/>
      <c r="S1" s="25"/>
      <c r="T1" s="26" t="s">
        <v>4</v>
      </c>
      <c r="U1" s="24"/>
      <c r="V1" s="24"/>
      <c r="W1" s="27" t="s">
        <v>5</v>
      </c>
    </row>
    <row r="2" spans="1:23" ht="12.75">
      <c r="A2" s="29">
        <v>1</v>
      </c>
      <c r="B2" s="16" t="s">
        <v>6</v>
      </c>
      <c r="C2" s="5" t="s">
        <v>31</v>
      </c>
      <c r="D2" s="5">
        <v>148905</v>
      </c>
      <c r="E2" s="3" t="s">
        <v>40</v>
      </c>
      <c r="F2" s="4">
        <v>1</v>
      </c>
      <c r="G2" s="1">
        <v>1</v>
      </c>
      <c r="H2" s="1"/>
      <c r="I2" s="1"/>
      <c r="J2" s="28"/>
      <c r="K2" s="5"/>
      <c r="L2" s="4">
        <f>IF(E2="RTD",$L$1+1,(IF(E2="DNS",MAX($A$2:$A$25)+1,E2)))</f>
        <v>25</v>
      </c>
      <c r="M2" s="4">
        <f>IF(F2="RTD",$M$1+1,(IF(F2="DNS",MAX($A$2:$A$25)+1,F2)))</f>
        <v>1</v>
      </c>
      <c r="N2" s="4">
        <f>IF(G2="RTD",$N$1+1,(IF(G2="DNS",MAX($A$2:$A$25)+1,G2)))</f>
        <v>1</v>
      </c>
      <c r="O2" s="5"/>
      <c r="P2" s="3">
        <f>SMALL(L2:N2,1)</f>
        <v>1</v>
      </c>
      <c r="Q2" s="3">
        <f>SMALL(L2:N2,2)</f>
        <v>1</v>
      </c>
      <c r="R2" s="3">
        <f>SMALL(L2:N2,3)</f>
        <v>25</v>
      </c>
      <c r="S2" s="1"/>
      <c r="T2" s="1">
        <f>SUM(P2:Q2)</f>
        <v>2</v>
      </c>
      <c r="U2" s="3"/>
      <c r="V2" s="6"/>
      <c r="W2" s="34">
        <v>1</v>
      </c>
    </row>
    <row r="3" spans="1:23" ht="12.75">
      <c r="A3" s="30">
        <v>2</v>
      </c>
      <c r="B3" s="16" t="s">
        <v>9</v>
      </c>
      <c r="C3" s="5" t="s">
        <v>33</v>
      </c>
      <c r="D3" s="5">
        <v>593</v>
      </c>
      <c r="E3" s="8">
        <v>1</v>
      </c>
      <c r="F3" s="4">
        <v>4</v>
      </c>
      <c r="G3" s="3" t="s">
        <v>40</v>
      </c>
      <c r="H3" s="3"/>
      <c r="I3" s="3"/>
      <c r="J3" s="2"/>
      <c r="K3" s="5"/>
      <c r="L3" s="4">
        <f>IF(E3="RTD",$L$1+1,(IF(E3="DNS",MAX($A$2:$A$25)+1,E3)))</f>
        <v>1</v>
      </c>
      <c r="M3" s="4">
        <f>IF(F3="RTD",$M$1+1,(IF(F3="DNS",MAX($A$2:$A$25)+1,F3)))</f>
        <v>4</v>
      </c>
      <c r="N3" s="4">
        <f>IF(G3="RTD",$N$1+1,(IF(G3="DNS",MAX($A$2:$A$25)+1,G3)))</f>
        <v>25</v>
      </c>
      <c r="O3" s="5"/>
      <c r="P3" s="3">
        <f>SMALL(L3:N3,1)</f>
        <v>1</v>
      </c>
      <c r="Q3" s="3">
        <f>SMALL(L3:N3,2)</f>
        <v>4</v>
      </c>
      <c r="R3" s="3">
        <f>SMALL(L3:N3,3)</f>
        <v>25</v>
      </c>
      <c r="S3" s="3"/>
      <c r="T3" s="1">
        <f>SUM(P3:Q3)</f>
        <v>5</v>
      </c>
      <c r="U3" s="3"/>
      <c r="V3" s="6"/>
      <c r="W3" s="34">
        <v>2</v>
      </c>
    </row>
    <row r="4" spans="1:23" ht="12.75">
      <c r="A4" s="30">
        <v>3</v>
      </c>
      <c r="B4" s="16" t="s">
        <v>8</v>
      </c>
      <c r="C4" s="5" t="s">
        <v>32</v>
      </c>
      <c r="D4" s="5">
        <v>4446</v>
      </c>
      <c r="E4" s="1">
        <v>3</v>
      </c>
      <c r="F4" s="8">
        <v>3</v>
      </c>
      <c r="G4" s="1">
        <v>2</v>
      </c>
      <c r="H4" s="1"/>
      <c r="I4" s="1"/>
      <c r="J4" s="2"/>
      <c r="K4" s="5"/>
      <c r="L4" s="4">
        <f>IF(E4="RTD",$L$1+1,(IF(E4="DNS",MAX($A$2:$A$25)+1,E4)))</f>
        <v>3</v>
      </c>
      <c r="M4" s="4">
        <f>IF(F4="RTD",$M$1+1,(IF(F4="DNS",MAX($A$2:$A$25)+1,F4)))</f>
        <v>3</v>
      </c>
      <c r="N4" s="4">
        <f>IF(G4="RTD",$N$1+1,(IF(G4="DNS",MAX($A$2:$A$25)+1,G4)))</f>
        <v>2</v>
      </c>
      <c r="O4" s="5"/>
      <c r="P4" s="3">
        <f>SMALL(L4:N4,1)</f>
        <v>2</v>
      </c>
      <c r="Q4" s="3">
        <f>SMALL(L4:N4,2)</f>
        <v>3</v>
      </c>
      <c r="R4" s="3">
        <f>SMALL(L4:N4,3)</f>
        <v>3</v>
      </c>
      <c r="S4" s="3"/>
      <c r="T4" s="1">
        <f>SUM(P4:Q4)</f>
        <v>5</v>
      </c>
      <c r="U4" s="3"/>
      <c r="V4" s="6"/>
      <c r="W4" s="35">
        <v>3</v>
      </c>
    </row>
    <row r="5" spans="1:23" ht="12.75">
      <c r="A5" s="30">
        <v>4</v>
      </c>
      <c r="B5" s="16" t="s">
        <v>7</v>
      </c>
      <c r="C5" s="5" t="s">
        <v>32</v>
      </c>
      <c r="D5" s="5">
        <v>4256</v>
      </c>
      <c r="E5" s="3">
        <v>5</v>
      </c>
      <c r="F5" s="4">
        <v>2</v>
      </c>
      <c r="G5" s="1">
        <v>3</v>
      </c>
      <c r="H5" s="1"/>
      <c r="I5" s="1"/>
      <c r="J5" s="28"/>
      <c r="K5" s="5"/>
      <c r="L5" s="4">
        <f>IF(E5="RTD",$L$1+1,(IF(E5="DNS",MAX($A$2:$A$25)+1,E5)))</f>
        <v>5</v>
      </c>
      <c r="M5" s="4">
        <f>IF(F5="RTD",$M$1+1,(IF(F5="DNS",MAX($A$2:$A$25)+1,F5)))</f>
        <v>2</v>
      </c>
      <c r="N5" s="4">
        <f>IF(G5="RTD",$N$1+1,(IF(G5="DNS",MAX($A$2:$A$25)+1,G5)))</f>
        <v>3</v>
      </c>
      <c r="O5" s="5"/>
      <c r="P5" s="3">
        <f>SMALL(L5:N5,1)</f>
        <v>2</v>
      </c>
      <c r="Q5" s="3">
        <f>SMALL(L5:N5,2)</f>
        <v>3</v>
      </c>
      <c r="R5" s="3">
        <f>SMALL(L5:N5,3)</f>
        <v>5</v>
      </c>
      <c r="S5" s="1"/>
      <c r="T5" s="1">
        <f>SUM(P5:Q5)</f>
        <v>5</v>
      </c>
      <c r="U5" s="3"/>
      <c r="V5" s="6"/>
      <c r="W5" s="34">
        <v>4</v>
      </c>
    </row>
    <row r="6" spans="1:23" ht="12.75">
      <c r="A6" s="30">
        <v>5</v>
      </c>
      <c r="B6" s="16" t="s">
        <v>10</v>
      </c>
      <c r="C6" s="5" t="s">
        <v>33</v>
      </c>
      <c r="D6" s="2">
        <v>732</v>
      </c>
      <c r="E6" s="4">
        <v>2</v>
      </c>
      <c r="F6" s="4">
        <v>5</v>
      </c>
      <c r="G6" s="3" t="s">
        <v>41</v>
      </c>
      <c r="H6" s="3"/>
      <c r="I6" s="3"/>
      <c r="J6" s="2"/>
      <c r="K6" s="5"/>
      <c r="L6" s="4">
        <f>IF(E6="RTD",$L$1+1,(IF(E6="DNS",MAX($A$2:$A$25)+1,E6)))</f>
        <v>2</v>
      </c>
      <c r="M6" s="4">
        <f>IF(F6="RTD",$M$1+1,(IF(F6="DNS",MAX($A$2:$A$25)+1,F6)))</f>
        <v>5</v>
      </c>
      <c r="N6" s="4">
        <f>IF(G6="RTD",$N$1+1,(IF(G6="DNS",MAX($A$2:$A$25)+1,G6)))</f>
        <v>14</v>
      </c>
      <c r="O6" s="5"/>
      <c r="P6" s="3">
        <f>SMALL(L6:N6,1)</f>
        <v>2</v>
      </c>
      <c r="Q6" s="3">
        <f>SMALL(L6:N6,2)</f>
        <v>5</v>
      </c>
      <c r="R6" s="3">
        <f>SMALL(L6:N6,3)</f>
        <v>14</v>
      </c>
      <c r="S6" s="3"/>
      <c r="T6" s="1">
        <f>SUM(P6:Q6)</f>
        <v>7</v>
      </c>
      <c r="U6" s="3"/>
      <c r="V6" s="6"/>
      <c r="W6" s="34">
        <v>5</v>
      </c>
    </row>
    <row r="7" spans="1:23" ht="12.75">
      <c r="A7" s="30">
        <v>6</v>
      </c>
      <c r="B7" s="16" t="s">
        <v>11</v>
      </c>
      <c r="C7" s="12" t="s">
        <v>32</v>
      </c>
      <c r="D7" s="7">
        <v>4452</v>
      </c>
      <c r="E7" s="4">
        <v>4</v>
      </c>
      <c r="F7" s="4">
        <v>6</v>
      </c>
      <c r="G7" s="3" t="s">
        <v>40</v>
      </c>
      <c r="H7" s="3"/>
      <c r="I7" s="3"/>
      <c r="J7" s="9"/>
      <c r="K7" s="10"/>
      <c r="L7" s="4">
        <f>IF(E7="RTD",$L$1+1,(IF(E7="DNS",MAX($A$2:$A$25)+1,E7)))</f>
        <v>4</v>
      </c>
      <c r="M7" s="4">
        <f>IF(F7="RTD",$M$1+1,(IF(F7="DNS",MAX($A$2:$A$25)+1,F7)))</f>
        <v>6</v>
      </c>
      <c r="N7" s="4">
        <f>IF(G7="RTD",$N$1+1,(IF(G7="DNS",MAX($A$2:$A$25)+1,G7)))</f>
        <v>25</v>
      </c>
      <c r="O7" s="10"/>
      <c r="P7" s="3">
        <f>SMALL(L7:N7,1)</f>
        <v>4</v>
      </c>
      <c r="Q7" s="3">
        <f>SMALL(L7:N7,2)</f>
        <v>6</v>
      </c>
      <c r="R7" s="3">
        <f>SMALL(L7:N7,3)</f>
        <v>25</v>
      </c>
      <c r="S7" s="3"/>
      <c r="T7" s="1">
        <f>SUM(P7:Q7)</f>
        <v>10</v>
      </c>
      <c r="U7" s="3"/>
      <c r="V7" s="6"/>
      <c r="W7" s="34">
        <v>6</v>
      </c>
    </row>
    <row r="8" spans="1:23" ht="12.75">
      <c r="A8" s="30">
        <v>7</v>
      </c>
      <c r="B8" s="16" t="s">
        <v>12</v>
      </c>
      <c r="C8" s="12" t="s">
        <v>31</v>
      </c>
      <c r="D8" s="7">
        <v>57905</v>
      </c>
      <c r="E8" s="4">
        <v>10</v>
      </c>
      <c r="F8" s="4">
        <v>7</v>
      </c>
      <c r="G8" s="3">
        <v>4</v>
      </c>
      <c r="H8" s="3"/>
      <c r="I8" s="3"/>
      <c r="J8" s="9"/>
      <c r="K8" s="10"/>
      <c r="L8" s="4">
        <f>IF(E8="RTD",$L$1+1,(IF(E8="DNS",MAX($A$2:$A$25)+1,E8)))</f>
        <v>10</v>
      </c>
      <c r="M8" s="4">
        <f>IF(F8="RTD",$M$1+1,(IF(F8="DNS",MAX($A$2:$A$25)+1,F8)))</f>
        <v>7</v>
      </c>
      <c r="N8" s="4">
        <f>IF(G8="RTD",$N$1+1,(IF(G8="DNS",MAX($A$2:$A$25)+1,G8)))</f>
        <v>4</v>
      </c>
      <c r="O8" s="10"/>
      <c r="P8" s="3">
        <f>SMALL(L8:N8,1)</f>
        <v>4</v>
      </c>
      <c r="Q8" s="3">
        <f>SMALL(L8:N8,2)</f>
        <v>7</v>
      </c>
      <c r="R8" s="3">
        <f>SMALL(L8:N8,3)</f>
        <v>10</v>
      </c>
      <c r="S8" s="3"/>
      <c r="T8" s="1">
        <f>SUM(P8:Q8)</f>
        <v>11</v>
      </c>
      <c r="U8" s="3"/>
      <c r="V8" s="6"/>
      <c r="W8" s="35">
        <v>7</v>
      </c>
    </row>
    <row r="9" spans="1:23" ht="12.75">
      <c r="A9" s="30">
        <v>8</v>
      </c>
      <c r="B9" s="16" t="s">
        <v>13</v>
      </c>
      <c r="C9" s="12" t="s">
        <v>31</v>
      </c>
      <c r="D9" s="7">
        <v>176285</v>
      </c>
      <c r="E9" s="4">
        <v>9</v>
      </c>
      <c r="F9" s="4">
        <v>10</v>
      </c>
      <c r="G9" s="3">
        <v>5</v>
      </c>
      <c r="H9" s="3"/>
      <c r="I9" s="3"/>
      <c r="J9" s="9"/>
      <c r="K9" s="10"/>
      <c r="L9" s="4">
        <f>IF(E9="RTD",$L$1+1,(IF(E9="DNS",MAX($A$2:$A$25)+1,E9)))</f>
        <v>9</v>
      </c>
      <c r="M9" s="4">
        <f>IF(F9="RTD",$M$1+1,(IF(F9="DNS",MAX($A$2:$A$25)+1,F9)))</f>
        <v>10</v>
      </c>
      <c r="N9" s="4">
        <f>IF(G9="RTD",$N$1+1,(IF(G9="DNS",MAX($A$2:$A$25)+1,G9)))</f>
        <v>5</v>
      </c>
      <c r="O9" s="10"/>
      <c r="P9" s="3">
        <f>SMALL(L9:N9,1)</f>
        <v>5</v>
      </c>
      <c r="Q9" s="3">
        <f>SMALL(L9:N9,2)</f>
        <v>9</v>
      </c>
      <c r="R9" s="3">
        <f>SMALL(L9:N9,3)</f>
        <v>10</v>
      </c>
      <c r="S9" s="3"/>
      <c r="T9" s="1">
        <f>SUM(P9:Q9)</f>
        <v>14</v>
      </c>
      <c r="U9" s="3"/>
      <c r="V9" s="6"/>
      <c r="W9" s="34">
        <v>8</v>
      </c>
    </row>
    <row r="10" spans="1:23" ht="12.75">
      <c r="A10" s="30">
        <v>9</v>
      </c>
      <c r="B10" s="16" t="s">
        <v>15</v>
      </c>
      <c r="C10" s="12" t="s">
        <v>34</v>
      </c>
      <c r="D10" s="14">
        <v>29343</v>
      </c>
      <c r="E10" s="4">
        <v>13</v>
      </c>
      <c r="F10" s="4">
        <v>9</v>
      </c>
      <c r="G10" s="3">
        <v>6</v>
      </c>
      <c r="H10" s="3"/>
      <c r="I10" s="3"/>
      <c r="J10" s="2"/>
      <c r="K10" s="5"/>
      <c r="L10" s="4">
        <f>IF(E10="RTD",$L$1+1,(IF(E10="DNS",MAX($A$2:$A$25)+1,E10)))</f>
        <v>13</v>
      </c>
      <c r="M10" s="4">
        <f>IF(F10="RTD",$M$1+1,(IF(F10="DNS",MAX($A$2:$A$25)+1,F10)))</f>
        <v>9</v>
      </c>
      <c r="N10" s="4">
        <f>IF(G10="RTD",$N$1+1,(IF(G10="DNS",MAX($A$2:$A$25)+1,G10)))</f>
        <v>6</v>
      </c>
      <c r="O10" s="5"/>
      <c r="P10" s="3">
        <f>SMALL(L10:N10,1)</f>
        <v>6</v>
      </c>
      <c r="Q10" s="3">
        <f>SMALL(L10:N10,2)</f>
        <v>9</v>
      </c>
      <c r="R10" s="3">
        <f>SMALL(L10:N10,3)</f>
        <v>13</v>
      </c>
      <c r="S10" s="3"/>
      <c r="T10" s="1">
        <f>SUM(P10:Q10)</f>
        <v>15</v>
      </c>
      <c r="U10" s="3"/>
      <c r="V10" s="6"/>
      <c r="W10" s="34">
        <v>9</v>
      </c>
    </row>
    <row r="11" spans="1:23" ht="12.75">
      <c r="A11" s="30">
        <v>10</v>
      </c>
      <c r="B11" s="16" t="s">
        <v>14</v>
      </c>
      <c r="C11" s="12" t="s">
        <v>33</v>
      </c>
      <c r="D11" s="7">
        <v>752</v>
      </c>
      <c r="E11" s="4">
        <v>7</v>
      </c>
      <c r="F11" s="4">
        <v>8</v>
      </c>
      <c r="G11" s="3" t="s">
        <v>40</v>
      </c>
      <c r="H11" s="3"/>
      <c r="I11" s="3"/>
      <c r="J11" s="2"/>
      <c r="K11" s="5"/>
      <c r="L11" s="4">
        <f>IF(E11="RTD",$L$1+1,(IF(E11="DNS",MAX($A$2:$A$25)+1,E11)))</f>
        <v>7</v>
      </c>
      <c r="M11" s="4">
        <f>IF(F11="RTD",$M$1+1,(IF(F11="DNS",MAX($A$2:$A$25)+1,F11)))</f>
        <v>8</v>
      </c>
      <c r="N11" s="4">
        <f>IF(G11="RTD",$N$1+1,(IF(G11="DNS",MAX($A$2:$A$25)+1,G11)))</f>
        <v>25</v>
      </c>
      <c r="O11" s="5"/>
      <c r="P11" s="3">
        <f>SMALL(L11:N11,1)</f>
        <v>7</v>
      </c>
      <c r="Q11" s="3">
        <f>SMALL(L11:N11,2)</f>
        <v>8</v>
      </c>
      <c r="R11" s="3">
        <f>SMALL(L11:N11,3)</f>
        <v>25</v>
      </c>
      <c r="S11" s="3"/>
      <c r="T11" s="1">
        <f>SUM(P11:Q11)</f>
        <v>15</v>
      </c>
      <c r="U11" s="3"/>
      <c r="V11" s="6"/>
      <c r="W11" s="34">
        <v>10</v>
      </c>
    </row>
    <row r="12" spans="1:23" ht="12.75">
      <c r="A12" s="30">
        <v>11</v>
      </c>
      <c r="B12" s="16" t="s">
        <v>16</v>
      </c>
      <c r="C12" s="12" t="s">
        <v>35</v>
      </c>
      <c r="D12" s="7">
        <v>233</v>
      </c>
      <c r="E12" s="4">
        <v>8</v>
      </c>
      <c r="F12" s="4">
        <v>11</v>
      </c>
      <c r="G12" s="3" t="s">
        <v>40</v>
      </c>
      <c r="H12" s="3"/>
      <c r="I12" s="3"/>
      <c r="J12" s="9"/>
      <c r="K12" s="10"/>
      <c r="L12" s="4">
        <f>IF(E12="RTD",$L$1+1,(IF(E12="DNS",MAX($A$2:$A$25)+1,E12)))</f>
        <v>8</v>
      </c>
      <c r="M12" s="4">
        <f>IF(F12="RTD",$M$1+1,(IF(F12="DNS",MAX($A$2:$A$25)+1,F12)))</f>
        <v>11</v>
      </c>
      <c r="N12" s="4">
        <f>IF(G12="RTD",$N$1+1,(IF(G12="DNS",MAX($A$2:$A$25)+1,G12)))</f>
        <v>25</v>
      </c>
      <c r="O12" s="10"/>
      <c r="P12" s="3">
        <f>SMALL(L12:N12,1)</f>
        <v>8</v>
      </c>
      <c r="Q12" s="3">
        <f>SMALL(L12:N12,2)</f>
        <v>11</v>
      </c>
      <c r="R12" s="3">
        <f>SMALL(L12:N12,3)</f>
        <v>25</v>
      </c>
      <c r="S12" s="3"/>
      <c r="T12" s="1">
        <f>SUM(P12:Q12)</f>
        <v>19</v>
      </c>
      <c r="U12" s="3"/>
      <c r="V12" s="6"/>
      <c r="W12" s="35">
        <v>11</v>
      </c>
    </row>
    <row r="13" spans="1:23" ht="12.75">
      <c r="A13" s="30">
        <v>12</v>
      </c>
      <c r="B13" s="16" t="s">
        <v>17</v>
      </c>
      <c r="C13" s="12" t="s">
        <v>31</v>
      </c>
      <c r="D13" s="7">
        <v>146280</v>
      </c>
      <c r="E13" s="4">
        <v>14</v>
      </c>
      <c r="F13" s="4">
        <v>13</v>
      </c>
      <c r="G13" s="3">
        <v>7</v>
      </c>
      <c r="H13" s="3"/>
      <c r="I13" s="3"/>
      <c r="J13" s="2"/>
      <c r="K13" s="5"/>
      <c r="L13" s="4">
        <f>IF(E13="RTD",$L$1+1,(IF(E13="DNS",MAX($A$2:$A$25)+1,E13)))</f>
        <v>14</v>
      </c>
      <c r="M13" s="4">
        <f>IF(F13="RTD",$M$1+1,(IF(F13="DNS",MAX($A$2:$A$25)+1,F13)))</f>
        <v>13</v>
      </c>
      <c r="N13" s="4">
        <f>IF(G13="RTD",$N$1+1,(IF(G13="DNS",MAX($A$2:$A$25)+1,G13)))</f>
        <v>7</v>
      </c>
      <c r="O13" s="5"/>
      <c r="P13" s="3">
        <f>SMALL(L13:N13,1)</f>
        <v>7</v>
      </c>
      <c r="Q13" s="3">
        <f>SMALL(L13:N13,2)</f>
        <v>13</v>
      </c>
      <c r="R13" s="3">
        <f>SMALL(L13:N13,3)</f>
        <v>14</v>
      </c>
      <c r="S13" s="3"/>
      <c r="T13" s="1">
        <f>SUM(P13:Q13)</f>
        <v>20</v>
      </c>
      <c r="U13" s="3"/>
      <c r="V13" s="6"/>
      <c r="W13" s="34">
        <v>12</v>
      </c>
    </row>
    <row r="14" spans="1:23" ht="12.75">
      <c r="A14" s="30">
        <v>13</v>
      </c>
      <c r="B14" s="16" t="s">
        <v>18</v>
      </c>
      <c r="C14" s="12" t="s">
        <v>36</v>
      </c>
      <c r="D14" s="7">
        <v>146443</v>
      </c>
      <c r="E14" s="4">
        <v>12</v>
      </c>
      <c r="F14" s="4">
        <v>14</v>
      </c>
      <c r="G14" s="3">
        <v>9</v>
      </c>
      <c r="H14" s="3"/>
      <c r="I14" s="3"/>
      <c r="J14" s="9"/>
      <c r="K14" s="10"/>
      <c r="L14" s="4">
        <f>IF(E14="RTD",$L$1+1,(IF(E14="DNS",MAX($A$2:$A$25)+1,E14)))</f>
        <v>12</v>
      </c>
      <c r="M14" s="4">
        <f>IF(F14="RTD",$M$1+1,(IF(F14="DNS",MAX($A$2:$A$25)+1,F14)))</f>
        <v>14</v>
      </c>
      <c r="N14" s="4">
        <f>IF(G14="RTD",$N$1+1,(IF(G14="DNS",MAX($A$2:$A$25)+1,G14)))</f>
        <v>9</v>
      </c>
      <c r="O14" s="10"/>
      <c r="P14" s="3">
        <f>SMALL(L14:N14,1)</f>
        <v>9</v>
      </c>
      <c r="Q14" s="3">
        <f>SMALL(L14:N14,2)</f>
        <v>12</v>
      </c>
      <c r="R14" s="3">
        <f>SMALL(L14:N14,3)</f>
        <v>14</v>
      </c>
      <c r="S14" s="3"/>
      <c r="T14" s="1">
        <f>SUM(P14:Q14)</f>
        <v>21</v>
      </c>
      <c r="U14" s="6"/>
      <c r="V14" s="6"/>
      <c r="W14" s="34">
        <v>13</v>
      </c>
    </row>
    <row r="15" spans="1:23" ht="12.75">
      <c r="A15" s="30">
        <v>14</v>
      </c>
      <c r="B15" s="16" t="s">
        <v>20</v>
      </c>
      <c r="C15" s="12" t="s">
        <v>37</v>
      </c>
      <c r="D15" s="7">
        <v>402</v>
      </c>
      <c r="E15" s="4" t="s">
        <v>40</v>
      </c>
      <c r="F15" s="4">
        <v>12</v>
      </c>
      <c r="G15" s="3">
        <v>10</v>
      </c>
      <c r="H15" s="3"/>
      <c r="I15" s="3"/>
      <c r="J15" s="9"/>
      <c r="K15" s="10"/>
      <c r="L15" s="4">
        <f>IF(E15="RTD",$L$1+1,(IF(E15="DNS",MAX($A$2:$A$25)+1,E15)))</f>
        <v>25</v>
      </c>
      <c r="M15" s="4">
        <f>IF(F15="RTD",$M$1+1,(IF(F15="DNS",MAX($A$2:$A$25)+1,F15)))</f>
        <v>12</v>
      </c>
      <c r="N15" s="4">
        <f>IF(G15="RTD",$N$1+1,(IF(G15="DNS",MAX($A$2:$A$25)+1,G15)))</f>
        <v>10</v>
      </c>
      <c r="O15" s="10"/>
      <c r="P15" s="3">
        <f>SMALL(L15:N15,1)</f>
        <v>10</v>
      </c>
      <c r="Q15" s="3">
        <f>SMALL(L15:N15,2)</f>
        <v>12</v>
      </c>
      <c r="R15" s="3">
        <f>SMALL(L15:N15,3)</f>
        <v>25</v>
      </c>
      <c r="S15" s="3"/>
      <c r="T15" s="1">
        <f>SUM(P15:Q15)</f>
        <v>22</v>
      </c>
      <c r="U15" s="6"/>
      <c r="V15" s="6"/>
      <c r="W15" s="34">
        <v>14</v>
      </c>
    </row>
    <row r="16" spans="1:23" ht="12.75">
      <c r="A16" s="30">
        <v>15</v>
      </c>
      <c r="B16" s="16" t="s">
        <v>19</v>
      </c>
      <c r="C16" s="12" t="s">
        <v>38</v>
      </c>
      <c r="D16" s="7">
        <v>95</v>
      </c>
      <c r="E16" s="4">
        <v>19</v>
      </c>
      <c r="F16" s="4">
        <v>17</v>
      </c>
      <c r="G16" s="3">
        <v>12</v>
      </c>
      <c r="H16" s="3"/>
      <c r="I16" s="3"/>
      <c r="J16" s="2"/>
      <c r="K16" s="5"/>
      <c r="L16" s="4">
        <f>IF(E16="RTD",$L$1+1,(IF(E16="DNS",MAX($A$2:$A$25)+1,E16)))</f>
        <v>19</v>
      </c>
      <c r="M16" s="4">
        <f>IF(F16="RTD",$M$1+1,(IF(F16="DNS",MAX($A$2:$A$25)+1,F16)))</f>
        <v>17</v>
      </c>
      <c r="N16" s="4">
        <f>IF(G16="RTD",$N$1+1,(IF(G16="DNS",MAX($A$2:$A$25)+1,G16)))</f>
        <v>12</v>
      </c>
      <c r="O16" s="5"/>
      <c r="P16" s="3">
        <f>SMALL(L16:N16,1)</f>
        <v>12</v>
      </c>
      <c r="Q16" s="3">
        <f>SMALL(L16:N16,2)</f>
        <v>17</v>
      </c>
      <c r="R16" s="3">
        <f>SMALL(L16:N16,3)</f>
        <v>19</v>
      </c>
      <c r="S16" s="3"/>
      <c r="T16" s="1">
        <f>SUM(P16:Q16)</f>
        <v>29</v>
      </c>
      <c r="U16" s="6"/>
      <c r="V16" s="6"/>
      <c r="W16" s="35">
        <v>15</v>
      </c>
    </row>
    <row r="17" spans="1:23" ht="12.75">
      <c r="A17" s="30">
        <v>16</v>
      </c>
      <c r="B17" s="16" t="s">
        <v>22</v>
      </c>
      <c r="C17" s="12" t="s">
        <v>32</v>
      </c>
      <c r="D17" s="7">
        <v>4616</v>
      </c>
      <c r="E17" s="4">
        <v>6</v>
      </c>
      <c r="F17" s="4" t="s">
        <v>40</v>
      </c>
      <c r="G17" s="3" t="s">
        <v>40</v>
      </c>
      <c r="H17" s="3"/>
      <c r="I17" s="3"/>
      <c r="J17" s="9"/>
      <c r="K17" s="10"/>
      <c r="L17" s="4">
        <f>IF(E17="RTD",$L$1+1,(IF(E17="DNS",MAX($A$2:$A$25)+1,E17)))</f>
        <v>6</v>
      </c>
      <c r="M17" s="4">
        <f>IF(F17="RTD",$M$1+1,(IF(F17="DNS",MAX($A$2:$A$25)+1,F17)))</f>
        <v>25</v>
      </c>
      <c r="N17" s="4">
        <f>IF(G17="RTD",$N$1+1,(IF(G17="DNS",MAX($A$2:$A$25)+1,G17)))</f>
        <v>25</v>
      </c>
      <c r="O17" s="5"/>
      <c r="P17" s="3">
        <f>SMALL(L17:N17,1)</f>
        <v>6</v>
      </c>
      <c r="Q17" s="3">
        <f>SMALL(L17:N17,2)</f>
        <v>25</v>
      </c>
      <c r="R17" s="3">
        <f>SMALL(L17:N17,3)</f>
        <v>25</v>
      </c>
      <c r="S17" s="3"/>
      <c r="T17" s="1">
        <f>SUM(P17:Q17)</f>
        <v>31</v>
      </c>
      <c r="U17" s="6"/>
      <c r="V17" s="6"/>
      <c r="W17" s="34">
        <v>16</v>
      </c>
    </row>
    <row r="18" spans="1:23" ht="12.75">
      <c r="A18" s="30">
        <v>17</v>
      </c>
      <c r="B18" s="16" t="s">
        <v>29</v>
      </c>
      <c r="C18" s="12" t="s">
        <v>31</v>
      </c>
      <c r="D18" s="7">
        <v>127733</v>
      </c>
      <c r="E18" s="4" t="s">
        <v>40</v>
      </c>
      <c r="F18" s="4" t="s">
        <v>40</v>
      </c>
      <c r="G18" s="3">
        <v>8</v>
      </c>
      <c r="H18" s="3"/>
      <c r="I18" s="3"/>
      <c r="J18" s="9"/>
      <c r="K18" s="10"/>
      <c r="L18" s="4">
        <f>IF(E18="RTD",$L$1+1,(IF(E18="DNS",MAX($A$2:$A$25)+1,E18)))</f>
        <v>25</v>
      </c>
      <c r="M18" s="4">
        <f>IF(F18="RTD",$M$1+1,(IF(F18="DNS",MAX($A$2:$A$25)+1,F18)))</f>
        <v>25</v>
      </c>
      <c r="N18" s="4">
        <f>IF(G18="RTD",$N$1+1,(IF(G18="DNS",MAX($A$2:$A$25)+1,G18)))</f>
        <v>8</v>
      </c>
      <c r="O18" s="10"/>
      <c r="P18" s="3">
        <f>SMALL(L18:N18,1)</f>
        <v>8</v>
      </c>
      <c r="Q18" s="3">
        <f>SMALL(L18:N18,2)</f>
        <v>25</v>
      </c>
      <c r="R18" s="3">
        <f>SMALL(L18:N18,3)</f>
        <v>25</v>
      </c>
      <c r="S18" s="3"/>
      <c r="T18" s="1">
        <f>SUM(P18:Q18)</f>
        <v>33</v>
      </c>
      <c r="U18" s="6"/>
      <c r="V18" s="6"/>
      <c r="W18" s="34">
        <v>17</v>
      </c>
    </row>
    <row r="19" spans="1:23" ht="12.75">
      <c r="A19" s="30">
        <v>18</v>
      </c>
      <c r="B19" s="16" t="s">
        <v>21</v>
      </c>
      <c r="C19" s="12" t="s">
        <v>33</v>
      </c>
      <c r="D19" s="7">
        <v>945</v>
      </c>
      <c r="E19" s="4">
        <v>18</v>
      </c>
      <c r="F19" s="4">
        <v>16</v>
      </c>
      <c r="G19" s="3" t="s">
        <v>40</v>
      </c>
      <c r="H19" s="3"/>
      <c r="I19" s="3"/>
      <c r="J19" s="2"/>
      <c r="K19" s="5"/>
      <c r="L19" s="4">
        <f>IF(E19="RTD",$L$1+1,(IF(E19="DNS",MAX($A$2:$A$25)+1,E19)))</f>
        <v>18</v>
      </c>
      <c r="M19" s="4">
        <f>IF(F19="RTD",$M$1+1,(IF(F19="DNS",MAX($A$2:$A$25)+1,F19)))</f>
        <v>16</v>
      </c>
      <c r="N19" s="4">
        <f>IF(G19="RTD",$N$1+1,(IF(G19="DNS",MAX($A$2:$A$25)+1,G19)))</f>
        <v>25</v>
      </c>
      <c r="O19" s="5"/>
      <c r="P19" s="3">
        <f>SMALL(L19:N19,1)</f>
        <v>16</v>
      </c>
      <c r="Q19" s="3">
        <f>SMALL(L19:N19,2)</f>
        <v>18</v>
      </c>
      <c r="R19" s="3">
        <f>SMALL(L19:N19,3)</f>
        <v>25</v>
      </c>
      <c r="S19" s="3"/>
      <c r="T19" s="1">
        <f>SUM(P19:Q19)</f>
        <v>34</v>
      </c>
      <c r="U19" s="6"/>
      <c r="V19" s="6"/>
      <c r="W19" s="34">
        <v>18</v>
      </c>
    </row>
    <row r="20" spans="1:23" ht="12.75">
      <c r="A20" s="30">
        <v>19</v>
      </c>
      <c r="B20" s="16" t="s">
        <v>30</v>
      </c>
      <c r="C20" s="12" t="s">
        <v>33</v>
      </c>
      <c r="D20" s="7">
        <v>279</v>
      </c>
      <c r="E20" s="4" t="s">
        <v>40</v>
      </c>
      <c r="F20" s="4" t="s">
        <v>40</v>
      </c>
      <c r="G20" s="3">
        <v>11</v>
      </c>
      <c r="H20" s="3"/>
      <c r="I20" s="3"/>
      <c r="J20" s="9"/>
      <c r="K20" s="10"/>
      <c r="L20" s="4">
        <f>IF(E20="RTD",$L$1+1,(IF(E20="DNS",MAX($A$2:$A$25)+1,E20)))</f>
        <v>25</v>
      </c>
      <c r="M20" s="4">
        <f>IF(F20="RTD",$M$1+1,(IF(F20="DNS",MAX($A$2:$A$25)+1,F20)))</f>
        <v>25</v>
      </c>
      <c r="N20" s="4">
        <f>IF(G20="RTD",$N$1+1,(IF(G20="DNS",MAX($A$2:$A$25)+1,G20)))</f>
        <v>11</v>
      </c>
      <c r="O20" s="10"/>
      <c r="P20" s="3">
        <f>SMALL(L20:N20,1)</f>
        <v>11</v>
      </c>
      <c r="Q20" s="3">
        <f>SMALL(L20:N20,2)</f>
        <v>25</v>
      </c>
      <c r="R20" s="3">
        <f>SMALL(L20:N20,3)</f>
        <v>25</v>
      </c>
      <c r="S20" s="3"/>
      <c r="T20" s="1">
        <f>SUM(P20:Q20)</f>
        <v>36</v>
      </c>
      <c r="U20" s="6"/>
      <c r="V20" s="6"/>
      <c r="W20" s="35">
        <v>19</v>
      </c>
    </row>
    <row r="21" spans="1:23" ht="12.75">
      <c r="A21" s="30">
        <v>20</v>
      </c>
      <c r="B21" s="16" t="s">
        <v>23</v>
      </c>
      <c r="C21" s="12" t="s">
        <v>31</v>
      </c>
      <c r="D21" s="7">
        <v>108844</v>
      </c>
      <c r="E21" s="4">
        <v>11</v>
      </c>
      <c r="F21" s="4" t="s">
        <v>40</v>
      </c>
      <c r="G21" s="3" t="s">
        <v>40</v>
      </c>
      <c r="H21" s="3"/>
      <c r="I21" s="3"/>
      <c r="J21" s="9"/>
      <c r="K21" s="10"/>
      <c r="L21" s="4">
        <f>IF(E21="RTD",$L$1+1,(IF(E21="DNS",MAX($A$2:$A$25)+1,E21)))</f>
        <v>11</v>
      </c>
      <c r="M21" s="4">
        <f>IF(F21="RTD",$M$1+1,(IF(F21="DNS",MAX($A$2:$A$25)+1,F21)))</f>
        <v>25</v>
      </c>
      <c r="N21" s="4">
        <f>IF(G21="RTD",$N$1+1,(IF(G21="DNS",MAX($A$2:$A$25)+1,G21)))</f>
        <v>25</v>
      </c>
      <c r="O21" s="10"/>
      <c r="P21" s="3">
        <f>SMALL(L21:N21,1)</f>
        <v>11</v>
      </c>
      <c r="Q21" s="3">
        <f>SMALL(L21:N21,2)</f>
        <v>25</v>
      </c>
      <c r="R21" s="3">
        <f>SMALL(L21:N21,3)</f>
        <v>25</v>
      </c>
      <c r="S21" s="3"/>
      <c r="T21" s="1">
        <f>SUM(P21:Q21)</f>
        <v>36</v>
      </c>
      <c r="U21" s="6"/>
      <c r="V21" s="6"/>
      <c r="W21" s="34">
        <v>20</v>
      </c>
    </row>
    <row r="22" spans="1:23" ht="12.75">
      <c r="A22" s="30">
        <v>21</v>
      </c>
      <c r="B22" s="16" t="s">
        <v>27</v>
      </c>
      <c r="C22" s="12" t="s">
        <v>31</v>
      </c>
      <c r="D22" s="7">
        <v>150320</v>
      </c>
      <c r="E22" s="4" t="s">
        <v>40</v>
      </c>
      <c r="F22" s="4">
        <v>15</v>
      </c>
      <c r="G22" s="3" t="s">
        <v>40</v>
      </c>
      <c r="H22" s="3"/>
      <c r="I22" s="3"/>
      <c r="J22" s="9"/>
      <c r="K22" s="10"/>
      <c r="L22" s="4">
        <f>IF(E22="RTD",$L$1+1,(IF(E22="DNS",MAX($A$2:$A$25)+1,E22)))</f>
        <v>25</v>
      </c>
      <c r="M22" s="4">
        <f>IF(F22="RTD",$M$1+1,(IF(F22="DNS",MAX($A$2:$A$25)+1,F22)))</f>
        <v>15</v>
      </c>
      <c r="N22" s="4">
        <f>IF(G22="RTD",$N$1+1,(IF(G22="DNS",MAX($A$2:$A$25)+1,G22)))</f>
        <v>25</v>
      </c>
      <c r="O22" s="10"/>
      <c r="P22" s="3">
        <f>SMALL(L22:N22,1)</f>
        <v>15</v>
      </c>
      <c r="Q22" s="3">
        <f>SMALL(L22:N22,2)</f>
        <v>25</v>
      </c>
      <c r="R22" s="3">
        <f>SMALL(L22:N22,3)</f>
        <v>25</v>
      </c>
      <c r="S22" s="3"/>
      <c r="T22" s="1">
        <f>SUM(P22:Q22)</f>
        <v>40</v>
      </c>
      <c r="U22" s="6"/>
      <c r="V22" s="6"/>
      <c r="W22" s="34">
        <v>21</v>
      </c>
    </row>
    <row r="23" spans="1:23" ht="12.75">
      <c r="A23" s="30">
        <v>22</v>
      </c>
      <c r="B23" s="16" t="s">
        <v>24</v>
      </c>
      <c r="C23" s="12" t="s">
        <v>34</v>
      </c>
      <c r="D23" s="7">
        <v>34</v>
      </c>
      <c r="E23" s="4">
        <v>15</v>
      </c>
      <c r="F23" s="4" t="s">
        <v>40</v>
      </c>
      <c r="G23" s="3" t="s">
        <v>40</v>
      </c>
      <c r="H23" s="3"/>
      <c r="I23" s="3"/>
      <c r="J23" s="2"/>
      <c r="K23" s="5"/>
      <c r="L23" s="4">
        <f>IF(E23="RTD",$L$1+1,(IF(E23="DNS",MAX($A$2:$A$25)+1,E23)))</f>
        <v>15</v>
      </c>
      <c r="M23" s="4">
        <f>IF(F23="RTD",$M$1+1,(IF(F23="DNS",MAX($A$2:$A$25)+1,F23)))</f>
        <v>25</v>
      </c>
      <c r="N23" s="4">
        <f>IF(G23="RTD",$N$1+1,(IF(G23="DNS",MAX($A$2:$A$25)+1,G23)))</f>
        <v>25</v>
      </c>
      <c r="O23" s="10"/>
      <c r="P23" s="3">
        <f>SMALL(L23:N23,1)</f>
        <v>15</v>
      </c>
      <c r="Q23" s="3">
        <f>SMALL(L23:N23,2)</f>
        <v>25</v>
      </c>
      <c r="R23" s="3">
        <f>SMALL(L23:N23,3)</f>
        <v>25</v>
      </c>
      <c r="S23" s="3"/>
      <c r="T23" s="1">
        <f>SUM(P23:Q23)</f>
        <v>40</v>
      </c>
      <c r="U23" s="6"/>
      <c r="V23" s="6"/>
      <c r="W23" s="34">
        <v>22</v>
      </c>
    </row>
    <row r="24" spans="1:23" ht="12.75">
      <c r="A24" s="30">
        <v>23</v>
      </c>
      <c r="B24" s="16" t="s">
        <v>25</v>
      </c>
      <c r="C24" s="12" t="s">
        <v>31</v>
      </c>
      <c r="D24" s="7">
        <v>137831</v>
      </c>
      <c r="E24" s="4">
        <v>16</v>
      </c>
      <c r="F24" s="4" t="s">
        <v>40</v>
      </c>
      <c r="G24" s="3" t="s">
        <v>40</v>
      </c>
      <c r="H24" s="3"/>
      <c r="I24" s="3"/>
      <c r="J24" s="9"/>
      <c r="K24" s="10"/>
      <c r="L24" s="4">
        <f>IF(E24="RTD",$L$1+1,(IF(E24="DNS",MAX($A$2:$A$25)+1,E24)))</f>
        <v>16</v>
      </c>
      <c r="M24" s="4">
        <f>IF(F24="RTD",$M$1+1,(IF(F24="DNS",MAX($A$2:$A$25)+1,F24)))</f>
        <v>25</v>
      </c>
      <c r="N24" s="4">
        <f>IF(G24="RTD",$N$1+1,(IF(G24="DNS",MAX($A$2:$A$25)+1,G24)))</f>
        <v>25</v>
      </c>
      <c r="O24" s="10"/>
      <c r="P24" s="3">
        <f>SMALL(L24:N24,1)</f>
        <v>16</v>
      </c>
      <c r="Q24" s="3">
        <f>SMALL(L24:N24,2)</f>
        <v>25</v>
      </c>
      <c r="R24" s="3">
        <f>SMALL(L24:N24,3)</f>
        <v>25</v>
      </c>
      <c r="S24" s="3"/>
      <c r="T24" s="1">
        <f>SUM(P24:Q24)</f>
        <v>41</v>
      </c>
      <c r="U24" s="6"/>
      <c r="V24" s="6"/>
      <c r="W24" s="34">
        <v>23</v>
      </c>
    </row>
    <row r="25" spans="1:23" ht="12.75">
      <c r="A25" s="30">
        <v>24</v>
      </c>
      <c r="B25" s="16" t="s">
        <v>26</v>
      </c>
      <c r="C25" s="12" t="s">
        <v>33</v>
      </c>
      <c r="D25" s="7">
        <v>309</v>
      </c>
      <c r="E25" s="4">
        <v>17</v>
      </c>
      <c r="F25" s="4" t="s">
        <v>40</v>
      </c>
      <c r="G25" s="3" t="s">
        <v>40</v>
      </c>
      <c r="H25" s="3"/>
      <c r="I25" s="3"/>
      <c r="J25" s="2"/>
      <c r="K25" s="5"/>
      <c r="L25" s="4">
        <f>IF(E25="RTD",$L$1+1,(IF(E25="DNS",MAX($A$2:$A$25)+1,E25)))</f>
        <v>17</v>
      </c>
      <c r="M25" s="4">
        <f>IF(F25="RTD",$M$1+1,(IF(F25="DNS",MAX($A$2:$A$25)+1,F25)))</f>
        <v>25</v>
      </c>
      <c r="N25" s="4">
        <f>IF(G25="RTD",$N$1+1,(IF(G25="DNS",MAX($A$2:$A$25)+1,G25)))</f>
        <v>25</v>
      </c>
      <c r="O25" s="5"/>
      <c r="P25" s="3">
        <f>SMALL(L25:N25,1)</f>
        <v>17</v>
      </c>
      <c r="Q25" s="3">
        <f>SMALL(L25:N25,2)</f>
        <v>25</v>
      </c>
      <c r="R25" s="3">
        <f>SMALL(L25:N25,3)</f>
        <v>25</v>
      </c>
      <c r="S25" s="3"/>
      <c r="T25" s="1">
        <f>SUM(P25:Q25)</f>
        <v>42</v>
      </c>
      <c r="U25" s="6"/>
      <c r="V25" s="6"/>
      <c r="W25" s="34">
        <v>24</v>
      </c>
    </row>
    <row r="30" spans="2:3" ht="12.75">
      <c r="B30" s="32"/>
      <c r="C30" s="31"/>
    </row>
  </sheetData>
  <printOptions horizontalCentered="1" verticalCentered="1"/>
  <pageMargins left="0.4330708661417323" right="0.1968503937007874" top="1.28" bottom="0.4724409448818898" header="1.05" footer="0.5118110236220472"/>
  <pageSetup fitToHeight="1" fitToWidth="1" horizontalDpi="300" verticalDpi="300" orientation="landscape" paperSize="9" r:id="rId1"/>
  <headerFooter alignWithMargins="0">
    <oddHeader>&amp;CALLEN VASE - SUNDAY 2ND OCTOBER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Vinson</cp:lastModifiedBy>
  <cp:lastPrinted>2005-10-02T18:08:19Z</cp:lastPrinted>
  <dcterms:created xsi:type="dcterms:W3CDTF">2003-03-17T16:53:02Z</dcterms:created>
  <dcterms:modified xsi:type="dcterms:W3CDTF">2005-10-02T18:08:24Z</dcterms:modified>
  <cp:category/>
  <cp:version/>
  <cp:contentType/>
  <cp:contentStatus/>
</cp:coreProperties>
</file>